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入金台帳" sheetId="2" state="visible" r:id="rId2"/>
    <sheet xmlns:r="http://schemas.openxmlformats.org/officeDocument/2006/relationships" name="月別集計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¥&quot;#,##0"/>
    <numFmt numFmtId="165" formatCode="yyyy/mm/dd"/>
  </numFmts>
  <fonts count="8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000000"/>
      <sz val="10"/>
    </font>
    <font>
      <name val="Noto Sans CJK JP"/>
      <color rgb="00000000"/>
      <sz val="9"/>
    </font>
    <font>
      <name val="Noto Sans CJK JP"/>
      <b val="1"/>
      <color rgb="00000000"/>
      <sz val="10"/>
    </font>
    <font>
      <name val="Noto Sans CJK JP"/>
      <b val="1"/>
      <color rgb="00000000"/>
      <sz val="13"/>
    </font>
    <font>
      <name val="Noto Sans CJK JP"/>
      <color rgb="00666666"/>
      <sz val="9"/>
    </font>
    <font>
      <name val="Noto Sans CJK JP"/>
      <b val="1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FADBD8"/>
      </patternFill>
    </fill>
    <fill>
      <patternFill patternType="solid">
        <fgColor rgb="00E8EEF5"/>
      </patternFill>
    </fill>
    <fill>
      <patternFill patternType="solid">
        <fgColor rgb="00FFFBE6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5" fillId="0" borderId="0" pivotButton="0" quotePrefix="0" xfId="0"/>
    <xf numFmtId="0" fontId="6" fillId="0" borderId="0" pivotButton="0" quotePrefix="0" xfId="0"/>
    <xf numFmtId="0" fontId="4" fillId="2" borderId="1" pivotButton="0" quotePrefix="0" xfId="0"/>
    <xf numFmtId="164" fontId="7" fillId="0" borderId="1" pivotButton="0" quotePrefix="0" xfId="0"/>
    <xf numFmtId="164" fontId="7" fillId="3" borderId="1" pivotButton="0" quotePrefix="0" xfId="0"/>
    <xf numFmtId="0" fontId="4" fillId="4" borderId="1" applyAlignment="1" pivotButton="0" quotePrefix="0" xfId="0">
      <alignment horizontal="center"/>
    </xf>
    <xf numFmtId="0" fontId="2" fillId="5" borderId="1" pivotButton="0" quotePrefix="0" xfId="0"/>
    <xf numFmtId="165" fontId="2" fillId="5" borderId="1" pivotButton="0" quotePrefix="0" xfId="0"/>
    <xf numFmtId="164" fontId="2" fillId="5" borderId="1" pivotButton="0" quotePrefix="0" xfId="0"/>
    <xf numFmtId="0" fontId="2" fillId="0" borderId="1" applyAlignment="1" pivotButton="0" quotePrefix="0" xfId="0">
      <alignment horizontal="center"/>
    </xf>
    <xf numFmtId="0" fontId="2" fillId="0" borderId="0" pivotButton="0" quotePrefix="0" xfId="0"/>
    <xf numFmtId="0" fontId="4" fillId="5" borderId="0" pivotButton="0" quotePrefix="0" xfId="0"/>
    <xf numFmtId="164" fontId="2" fillId="0" borderId="1" pivotButton="0" quotePrefix="0" xfId="0"/>
    <xf numFmtId="0" fontId="2" fillId="0" borderId="1" pivotButton="0" quotePrefix="0" xfId="0"/>
    <xf numFmtId="164" fontId="4" fillId="2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ADBD8"/>
        </patternFill>
      </fill>
    </dxf>
    <dxf>
      <fill>
        <patternFill patternType="solid">
          <fgColor rgb="00E2F0D9"/>
        </patternFill>
      </fill>
    </dxf>
    <dxf>
      <fill>
        <patternFill patternType="solid">
          <fgColor rgb="00FCE5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8"/>
  <sheetViews>
    <sheetView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1" t="inlineStr">
        <is>
          <t>フリーランス向け 入金管理台帳（無料版）</t>
        </is>
      </c>
    </row>
    <row r="3">
      <c r="B3" s="2" t="inlineStr"/>
    </row>
    <row r="4">
      <c r="B4" s="2" t="inlineStr">
        <is>
          <t>1. 「入金台帳」シートの黄色いセルに、請求書を出すたびに 1 行ずつ記録します。</t>
        </is>
      </c>
    </row>
    <row r="5">
      <c r="B5" s="2" t="inlineStr">
        <is>
          <t xml:space="preserve">   請求番号 / 請求日 / 宛先 / 件名 / 請求額（税込） / 支払期限 の 6 項目です。</t>
        </is>
      </c>
    </row>
    <row r="6">
      <c r="B6" s="2" t="inlineStr">
        <is>
          <t>2. 入金を確認したら「入金日」を入れます。状態が自動で「入金済」になります。</t>
        </is>
      </c>
    </row>
    <row r="7">
      <c r="B7" s="2" t="inlineStr">
        <is>
          <t>3. 支払期限を過ぎて入金日が空欄の行は「期限超過」となり赤く表示されます。催促の目安にしてください。</t>
        </is>
      </c>
    </row>
    <row r="8">
      <c r="B8" s="2" t="inlineStr">
        <is>
          <t>4. 「月別集計」シートで、請求月ごとの請求額・入金額・未入金額を確認できます。</t>
        </is>
      </c>
    </row>
    <row r="9">
      <c r="B9" s="2" t="inlineStr">
        <is>
          <t>5. 上部の集計（請求合計・入金済・未入金・期限超過）は自動計算です。数式に保護はかけていません。</t>
        </is>
      </c>
    </row>
    <row r="10">
      <c r="B10" s="2" t="inlineStr"/>
    </row>
    <row r="11">
      <c r="B11" s="3" t="inlineStr">
        <is>
          <t>動作環境: Excel 2016 以降 / Microsoft 365 / LibreOffice Calc / Google スプレッドシート（インポート）</t>
        </is>
      </c>
    </row>
    <row r="12">
      <c r="B12" s="2" t="inlineStr"/>
    </row>
    <row r="13">
      <c r="B13" s="4" t="inlineStr">
        <is>
          <t>▼ 見積書・納品書・請求書の作成まで一体化した有料版はこちら</t>
        </is>
      </c>
    </row>
    <row r="14">
      <c r="B14" s="2" t="inlineStr">
        <is>
          <t xml:space="preserve">   https://freelancekt.booth.pm/items/8986203</t>
        </is>
      </c>
    </row>
    <row r="15">
      <c r="B15" s="4" t="inlineStr">
        <is>
          <t>▼ 案件・クライアント・入金をダッシュボードで管理する Web ツール FreelanceOS（無料プランあり）</t>
        </is>
      </c>
    </row>
    <row r="16">
      <c r="B16" s="2" t="inlineStr">
        <is>
          <t xml:space="preserve">   https://freelanceos-eosin.vercel.app</t>
        </is>
      </c>
    </row>
    <row r="17">
      <c r="B17" s="4" t="inlineStr">
        <is>
          <t>▼ 未入金を防ぐ仕組みの解説記事</t>
        </is>
      </c>
    </row>
    <row r="18">
      <c r="B18" s="2" t="inlineStr">
        <is>
          <t xml:space="preserve">   https://freelanceos-eosin.vercel.app/blog/freelance-payment-tracking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J106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12" customWidth="1" min="3" max="3"/>
    <col width="24" customWidth="1" min="4" max="4"/>
    <col width="28" customWidth="1" min="5" max="5"/>
    <col width="14" customWidth="1" min="6" max="6"/>
    <col width="12" customWidth="1" min="7" max="7"/>
    <col width="12" customWidth="1" min="8" max="8"/>
    <col width="11" customWidth="1" min="9" max="9"/>
    <col width="26" customWidth="1" min="10" max="10"/>
  </cols>
  <sheetData>
    <row r="2">
      <c r="B2" s="5" t="inlineStr">
        <is>
          <t>入金管理台帳</t>
        </is>
      </c>
      <c r="D2" s="6" t="inlineStr">
        <is>
          <t>黄色いセルに入力。状態は自動判定。</t>
        </is>
      </c>
    </row>
    <row r="4">
      <c r="B4" s="7" t="inlineStr">
        <is>
          <t>請求合計</t>
        </is>
      </c>
      <c r="C4" s="8">
        <f>SUM(F7:F106)</f>
        <v/>
      </c>
      <c r="D4" s="7" t="inlineStr">
        <is>
          <t>入金済</t>
        </is>
      </c>
      <c r="E4" s="8">
        <f>SUMIF(I7:I106,"入金済",F7:F106)</f>
        <v/>
      </c>
      <c r="F4" s="7" t="inlineStr">
        <is>
          <t>未入金</t>
        </is>
      </c>
      <c r="G4" s="8">
        <f>SUMIF(I7:I106,"未入金",F7:F106)+SUMIF(I7:I106,"期限超過",F7:F106)</f>
        <v/>
      </c>
      <c r="H4" s="7" t="inlineStr">
        <is>
          <t>期限超過</t>
        </is>
      </c>
      <c r="I4" s="9">
        <f>SUMIF(I7:I106,"期限超過",F7:F106)</f>
        <v/>
      </c>
    </row>
    <row r="6">
      <c r="B6" s="10" t="inlineStr">
        <is>
          <t>請求番号</t>
        </is>
      </c>
      <c r="C6" s="10" t="inlineStr">
        <is>
          <t>請求日</t>
        </is>
      </c>
      <c r="D6" s="10" t="inlineStr">
        <is>
          <t>宛先</t>
        </is>
      </c>
      <c r="E6" s="10" t="inlineStr">
        <is>
          <t>件名</t>
        </is>
      </c>
      <c r="F6" s="10" t="inlineStr">
        <is>
          <t>請求額（税込）</t>
        </is>
      </c>
      <c r="G6" s="10" t="inlineStr">
        <is>
          <t>支払期限</t>
        </is>
      </c>
      <c r="H6" s="10" t="inlineStr">
        <is>
          <t>入金日</t>
        </is>
      </c>
      <c r="I6" s="10" t="inlineStr">
        <is>
          <t>状態</t>
        </is>
      </c>
      <c r="J6" s="10" t="inlineStr">
        <is>
          <t>メモ</t>
        </is>
      </c>
    </row>
    <row r="7">
      <c r="B7" s="11" t="inlineStr">
        <is>
          <t>2026-0001</t>
        </is>
      </c>
      <c r="C7" s="12" t="n">
        <v>46295</v>
      </c>
      <c r="D7" s="11" t="inlineStr">
        <is>
          <t>株式会社サンプル</t>
        </is>
      </c>
      <c r="E7" s="11" t="inlineStr">
        <is>
          <t>Webサイト制作</t>
        </is>
      </c>
      <c r="F7" s="13" t="n">
        <v>214500</v>
      </c>
      <c r="G7" s="12" t="n">
        <v>46326</v>
      </c>
      <c r="H7" s="12" t="n"/>
      <c r="I7" s="14">
        <f>IF(B7="","",IF(H7&lt;&gt;"","入金済",IF(AND(G7&lt;&gt;"",G7&lt;TODAY()),"期限超過","未入金")))</f>
        <v/>
      </c>
      <c r="J7" s="11" t="n"/>
    </row>
    <row r="8">
      <c r="B8" s="11" t="inlineStr">
        <is>
          <t>2026-0002</t>
        </is>
      </c>
      <c r="C8" s="12" t="n">
        <v>46295</v>
      </c>
      <c r="D8" s="11" t="inlineStr">
        <is>
          <t>〇〇出版</t>
        </is>
      </c>
      <c r="E8" s="11" t="inlineStr">
        <is>
          <t>原稿料（10月号）</t>
        </is>
      </c>
      <c r="F8" s="13" t="n">
        <v>66000</v>
      </c>
      <c r="G8" s="12" t="n">
        <v>46305</v>
      </c>
      <c r="H8" s="12" t="n">
        <v>46304</v>
      </c>
      <c r="I8" s="14">
        <f>IF(B8="","",IF(H8&lt;&gt;"","入金済",IF(AND(G8&lt;&gt;"",G8&lt;TODAY()),"期限超過","未入金")))</f>
        <v/>
      </c>
      <c r="J8" s="11" t="n"/>
    </row>
    <row r="9">
      <c r="B9" s="11" t="inlineStr">
        <is>
          <t>2026-0003</t>
        </is>
      </c>
      <c r="C9" s="12" t="n">
        <v>46265</v>
      </c>
      <c r="D9" s="11" t="inlineStr">
        <is>
          <t>田中商店</t>
        </is>
      </c>
      <c r="E9" s="11" t="inlineStr">
        <is>
          <t>ロゴ制作</t>
        </is>
      </c>
      <c r="F9" s="13" t="n">
        <v>55000</v>
      </c>
      <c r="G9" s="12" t="n">
        <v>46295</v>
      </c>
      <c r="H9" s="12" t="n"/>
      <c r="I9" s="14">
        <f>IF(B9="","",IF(H9&lt;&gt;"","入金済",IF(AND(G9&lt;&gt;"",G9&lt;TODAY()),"期限超過","未入金")))</f>
        <v/>
      </c>
      <c r="J9" s="11" t="n"/>
    </row>
    <row r="10">
      <c r="B10" s="11" t="n"/>
      <c r="C10" s="12" t="n"/>
      <c r="D10" s="11" t="n"/>
      <c r="E10" s="11" t="n"/>
      <c r="F10" s="13" t="n"/>
      <c r="G10" s="12" t="n"/>
      <c r="H10" s="12" t="n"/>
      <c r="I10" s="14">
        <f>IF(B10="","",IF(H10&lt;&gt;"","入金済",IF(AND(G10&lt;&gt;"",G10&lt;TODAY()),"期限超過","未入金")))</f>
        <v/>
      </c>
      <c r="J10" s="11" t="n"/>
    </row>
    <row r="11">
      <c r="B11" s="11" t="n"/>
      <c r="C11" s="12" t="n"/>
      <c r="D11" s="11" t="n"/>
      <c r="E11" s="11" t="n"/>
      <c r="F11" s="13" t="n"/>
      <c r="G11" s="12" t="n"/>
      <c r="H11" s="12" t="n"/>
      <c r="I11" s="14">
        <f>IF(B11="","",IF(H11&lt;&gt;"","入金済",IF(AND(G11&lt;&gt;"",G11&lt;TODAY()),"期限超過","未入金")))</f>
        <v/>
      </c>
      <c r="J11" s="11" t="n"/>
    </row>
    <row r="12">
      <c r="B12" s="11" t="n"/>
      <c r="C12" s="12" t="n"/>
      <c r="D12" s="11" t="n"/>
      <c r="E12" s="11" t="n"/>
      <c r="F12" s="13" t="n"/>
      <c r="G12" s="12" t="n"/>
      <c r="H12" s="12" t="n"/>
      <c r="I12" s="14">
        <f>IF(B12="","",IF(H12&lt;&gt;"","入金済",IF(AND(G12&lt;&gt;"",G12&lt;TODAY()),"期限超過","未入金")))</f>
        <v/>
      </c>
      <c r="J12" s="11" t="n"/>
    </row>
    <row r="13">
      <c r="B13" s="11" t="n"/>
      <c r="C13" s="12" t="n"/>
      <c r="D13" s="11" t="n"/>
      <c r="E13" s="11" t="n"/>
      <c r="F13" s="13" t="n"/>
      <c r="G13" s="12" t="n"/>
      <c r="H13" s="12" t="n"/>
      <c r="I13" s="14">
        <f>IF(B13="","",IF(H13&lt;&gt;"","入金済",IF(AND(G13&lt;&gt;"",G13&lt;TODAY()),"期限超過","未入金")))</f>
        <v/>
      </c>
      <c r="J13" s="11" t="n"/>
    </row>
    <row r="14">
      <c r="B14" s="11" t="n"/>
      <c r="C14" s="12" t="n"/>
      <c r="D14" s="11" t="n"/>
      <c r="E14" s="11" t="n"/>
      <c r="F14" s="13" t="n"/>
      <c r="G14" s="12" t="n"/>
      <c r="H14" s="12" t="n"/>
      <c r="I14" s="14">
        <f>IF(B14="","",IF(H14&lt;&gt;"","入金済",IF(AND(G14&lt;&gt;"",G14&lt;TODAY()),"期限超過","未入金")))</f>
        <v/>
      </c>
      <c r="J14" s="11" t="n"/>
    </row>
    <row r="15">
      <c r="B15" s="11" t="n"/>
      <c r="C15" s="12" t="n"/>
      <c r="D15" s="11" t="n"/>
      <c r="E15" s="11" t="n"/>
      <c r="F15" s="13" t="n"/>
      <c r="G15" s="12" t="n"/>
      <c r="H15" s="12" t="n"/>
      <c r="I15" s="14">
        <f>IF(B15="","",IF(H15&lt;&gt;"","入金済",IF(AND(G15&lt;&gt;"",G15&lt;TODAY()),"期限超過","未入金")))</f>
        <v/>
      </c>
      <c r="J15" s="11" t="n"/>
    </row>
    <row r="16">
      <c r="B16" s="11" t="n"/>
      <c r="C16" s="12" t="n"/>
      <c r="D16" s="11" t="n"/>
      <c r="E16" s="11" t="n"/>
      <c r="F16" s="13" t="n"/>
      <c r="G16" s="12" t="n"/>
      <c r="H16" s="12" t="n"/>
      <c r="I16" s="14">
        <f>IF(B16="","",IF(H16&lt;&gt;"","入金済",IF(AND(G16&lt;&gt;"",G16&lt;TODAY()),"期限超過","未入金")))</f>
        <v/>
      </c>
      <c r="J16" s="11" t="n"/>
    </row>
    <row r="17">
      <c r="B17" s="11" t="n"/>
      <c r="C17" s="12" t="n"/>
      <c r="D17" s="11" t="n"/>
      <c r="E17" s="11" t="n"/>
      <c r="F17" s="13" t="n"/>
      <c r="G17" s="12" t="n"/>
      <c r="H17" s="12" t="n"/>
      <c r="I17" s="14">
        <f>IF(B17="","",IF(H17&lt;&gt;"","入金済",IF(AND(G17&lt;&gt;"",G17&lt;TODAY()),"期限超過","未入金")))</f>
        <v/>
      </c>
      <c r="J17" s="11" t="n"/>
    </row>
    <row r="18">
      <c r="B18" s="11" t="n"/>
      <c r="C18" s="12" t="n"/>
      <c r="D18" s="11" t="n"/>
      <c r="E18" s="11" t="n"/>
      <c r="F18" s="13" t="n"/>
      <c r="G18" s="12" t="n"/>
      <c r="H18" s="12" t="n"/>
      <c r="I18" s="14">
        <f>IF(B18="","",IF(H18&lt;&gt;"","入金済",IF(AND(G18&lt;&gt;"",G18&lt;TODAY()),"期限超過","未入金")))</f>
        <v/>
      </c>
      <c r="J18" s="11" t="n"/>
    </row>
    <row r="19">
      <c r="B19" s="11" t="n"/>
      <c r="C19" s="12" t="n"/>
      <c r="D19" s="11" t="n"/>
      <c r="E19" s="11" t="n"/>
      <c r="F19" s="13" t="n"/>
      <c r="G19" s="12" t="n"/>
      <c r="H19" s="12" t="n"/>
      <c r="I19" s="14">
        <f>IF(B19="","",IF(H19&lt;&gt;"","入金済",IF(AND(G19&lt;&gt;"",G19&lt;TODAY()),"期限超過","未入金")))</f>
        <v/>
      </c>
      <c r="J19" s="11" t="n"/>
    </row>
    <row r="20">
      <c r="B20" s="11" t="n"/>
      <c r="C20" s="12" t="n"/>
      <c r="D20" s="11" t="n"/>
      <c r="E20" s="11" t="n"/>
      <c r="F20" s="13" t="n"/>
      <c r="G20" s="12" t="n"/>
      <c r="H20" s="12" t="n"/>
      <c r="I20" s="14">
        <f>IF(B20="","",IF(H20&lt;&gt;"","入金済",IF(AND(G20&lt;&gt;"",G20&lt;TODAY()),"期限超過","未入金")))</f>
        <v/>
      </c>
      <c r="J20" s="11" t="n"/>
    </row>
    <row r="21">
      <c r="B21" s="11" t="n"/>
      <c r="C21" s="12" t="n"/>
      <c r="D21" s="11" t="n"/>
      <c r="E21" s="11" t="n"/>
      <c r="F21" s="13" t="n"/>
      <c r="G21" s="12" t="n"/>
      <c r="H21" s="12" t="n"/>
      <c r="I21" s="14">
        <f>IF(B21="","",IF(H21&lt;&gt;"","入金済",IF(AND(G21&lt;&gt;"",G21&lt;TODAY()),"期限超過","未入金")))</f>
        <v/>
      </c>
      <c r="J21" s="11" t="n"/>
    </row>
    <row r="22">
      <c r="B22" s="11" t="n"/>
      <c r="C22" s="12" t="n"/>
      <c r="D22" s="11" t="n"/>
      <c r="E22" s="11" t="n"/>
      <c r="F22" s="13" t="n"/>
      <c r="G22" s="12" t="n"/>
      <c r="H22" s="12" t="n"/>
      <c r="I22" s="14">
        <f>IF(B22="","",IF(H22&lt;&gt;"","入金済",IF(AND(G22&lt;&gt;"",G22&lt;TODAY()),"期限超過","未入金")))</f>
        <v/>
      </c>
      <c r="J22" s="11" t="n"/>
    </row>
    <row r="23">
      <c r="B23" s="11" t="n"/>
      <c r="C23" s="12" t="n"/>
      <c r="D23" s="11" t="n"/>
      <c r="E23" s="11" t="n"/>
      <c r="F23" s="13" t="n"/>
      <c r="G23" s="12" t="n"/>
      <c r="H23" s="12" t="n"/>
      <c r="I23" s="14">
        <f>IF(B23="","",IF(H23&lt;&gt;"","入金済",IF(AND(G23&lt;&gt;"",G23&lt;TODAY()),"期限超過","未入金")))</f>
        <v/>
      </c>
      <c r="J23" s="11" t="n"/>
    </row>
    <row r="24">
      <c r="B24" s="11" t="n"/>
      <c r="C24" s="12" t="n"/>
      <c r="D24" s="11" t="n"/>
      <c r="E24" s="11" t="n"/>
      <c r="F24" s="13" t="n"/>
      <c r="G24" s="12" t="n"/>
      <c r="H24" s="12" t="n"/>
      <c r="I24" s="14">
        <f>IF(B24="","",IF(H24&lt;&gt;"","入金済",IF(AND(G24&lt;&gt;"",G24&lt;TODAY()),"期限超過","未入金")))</f>
        <v/>
      </c>
      <c r="J24" s="11" t="n"/>
    </row>
    <row r="25">
      <c r="B25" s="11" t="n"/>
      <c r="C25" s="12" t="n"/>
      <c r="D25" s="11" t="n"/>
      <c r="E25" s="11" t="n"/>
      <c r="F25" s="13" t="n"/>
      <c r="G25" s="12" t="n"/>
      <c r="H25" s="12" t="n"/>
      <c r="I25" s="14">
        <f>IF(B25="","",IF(H25&lt;&gt;"","入金済",IF(AND(G25&lt;&gt;"",G25&lt;TODAY()),"期限超過","未入金")))</f>
        <v/>
      </c>
      <c r="J25" s="11" t="n"/>
    </row>
    <row r="26">
      <c r="B26" s="11" t="n"/>
      <c r="C26" s="12" t="n"/>
      <c r="D26" s="11" t="n"/>
      <c r="E26" s="11" t="n"/>
      <c r="F26" s="13" t="n"/>
      <c r="G26" s="12" t="n"/>
      <c r="H26" s="12" t="n"/>
      <c r="I26" s="14">
        <f>IF(B26="","",IF(H26&lt;&gt;"","入金済",IF(AND(G26&lt;&gt;"",G26&lt;TODAY()),"期限超過","未入金")))</f>
        <v/>
      </c>
      <c r="J26" s="11" t="n"/>
    </row>
    <row r="27">
      <c r="B27" s="11" t="n"/>
      <c r="C27" s="12" t="n"/>
      <c r="D27" s="11" t="n"/>
      <c r="E27" s="11" t="n"/>
      <c r="F27" s="13" t="n"/>
      <c r="G27" s="12" t="n"/>
      <c r="H27" s="12" t="n"/>
      <c r="I27" s="14">
        <f>IF(B27="","",IF(H27&lt;&gt;"","入金済",IF(AND(G27&lt;&gt;"",G27&lt;TODAY()),"期限超過","未入金")))</f>
        <v/>
      </c>
      <c r="J27" s="11" t="n"/>
    </row>
    <row r="28">
      <c r="B28" s="11" t="n"/>
      <c r="C28" s="12" t="n"/>
      <c r="D28" s="11" t="n"/>
      <c r="E28" s="11" t="n"/>
      <c r="F28" s="13" t="n"/>
      <c r="G28" s="12" t="n"/>
      <c r="H28" s="12" t="n"/>
      <c r="I28" s="14">
        <f>IF(B28="","",IF(H28&lt;&gt;"","入金済",IF(AND(G28&lt;&gt;"",G28&lt;TODAY()),"期限超過","未入金")))</f>
        <v/>
      </c>
      <c r="J28" s="11" t="n"/>
    </row>
    <row r="29">
      <c r="B29" s="11" t="n"/>
      <c r="C29" s="12" t="n"/>
      <c r="D29" s="11" t="n"/>
      <c r="E29" s="11" t="n"/>
      <c r="F29" s="13" t="n"/>
      <c r="G29" s="12" t="n"/>
      <c r="H29" s="12" t="n"/>
      <c r="I29" s="14">
        <f>IF(B29="","",IF(H29&lt;&gt;"","入金済",IF(AND(G29&lt;&gt;"",G29&lt;TODAY()),"期限超過","未入金")))</f>
        <v/>
      </c>
      <c r="J29" s="11" t="n"/>
    </row>
    <row r="30">
      <c r="B30" s="11" t="n"/>
      <c r="C30" s="12" t="n"/>
      <c r="D30" s="11" t="n"/>
      <c r="E30" s="11" t="n"/>
      <c r="F30" s="13" t="n"/>
      <c r="G30" s="12" t="n"/>
      <c r="H30" s="12" t="n"/>
      <c r="I30" s="14">
        <f>IF(B30="","",IF(H30&lt;&gt;"","入金済",IF(AND(G30&lt;&gt;"",G30&lt;TODAY()),"期限超過","未入金")))</f>
        <v/>
      </c>
      <c r="J30" s="11" t="n"/>
    </row>
    <row r="31">
      <c r="B31" s="11" t="n"/>
      <c r="C31" s="12" t="n"/>
      <c r="D31" s="11" t="n"/>
      <c r="E31" s="11" t="n"/>
      <c r="F31" s="13" t="n"/>
      <c r="G31" s="12" t="n"/>
      <c r="H31" s="12" t="n"/>
      <c r="I31" s="14">
        <f>IF(B31="","",IF(H31&lt;&gt;"","入金済",IF(AND(G31&lt;&gt;"",G31&lt;TODAY()),"期限超過","未入金")))</f>
        <v/>
      </c>
      <c r="J31" s="11" t="n"/>
    </row>
    <row r="32">
      <c r="B32" s="11" t="n"/>
      <c r="C32" s="12" t="n"/>
      <c r="D32" s="11" t="n"/>
      <c r="E32" s="11" t="n"/>
      <c r="F32" s="13" t="n"/>
      <c r="G32" s="12" t="n"/>
      <c r="H32" s="12" t="n"/>
      <c r="I32" s="14">
        <f>IF(B32="","",IF(H32&lt;&gt;"","入金済",IF(AND(G32&lt;&gt;"",G32&lt;TODAY()),"期限超過","未入金")))</f>
        <v/>
      </c>
      <c r="J32" s="11" t="n"/>
    </row>
    <row r="33">
      <c r="B33" s="11" t="n"/>
      <c r="C33" s="12" t="n"/>
      <c r="D33" s="11" t="n"/>
      <c r="E33" s="11" t="n"/>
      <c r="F33" s="13" t="n"/>
      <c r="G33" s="12" t="n"/>
      <c r="H33" s="12" t="n"/>
      <c r="I33" s="14">
        <f>IF(B33="","",IF(H33&lt;&gt;"","入金済",IF(AND(G33&lt;&gt;"",G33&lt;TODAY()),"期限超過","未入金")))</f>
        <v/>
      </c>
      <c r="J33" s="11" t="n"/>
    </row>
    <row r="34">
      <c r="B34" s="11" t="n"/>
      <c r="C34" s="12" t="n"/>
      <c r="D34" s="11" t="n"/>
      <c r="E34" s="11" t="n"/>
      <c r="F34" s="13" t="n"/>
      <c r="G34" s="12" t="n"/>
      <c r="H34" s="12" t="n"/>
      <c r="I34" s="14">
        <f>IF(B34="","",IF(H34&lt;&gt;"","入金済",IF(AND(G34&lt;&gt;"",G34&lt;TODAY()),"期限超過","未入金")))</f>
        <v/>
      </c>
      <c r="J34" s="11" t="n"/>
    </row>
    <row r="35">
      <c r="B35" s="11" t="n"/>
      <c r="C35" s="12" t="n"/>
      <c r="D35" s="11" t="n"/>
      <c r="E35" s="11" t="n"/>
      <c r="F35" s="13" t="n"/>
      <c r="G35" s="12" t="n"/>
      <c r="H35" s="12" t="n"/>
      <c r="I35" s="14">
        <f>IF(B35="","",IF(H35&lt;&gt;"","入金済",IF(AND(G35&lt;&gt;"",G35&lt;TODAY()),"期限超過","未入金")))</f>
        <v/>
      </c>
      <c r="J35" s="11" t="n"/>
    </row>
    <row r="36">
      <c r="B36" s="11" t="n"/>
      <c r="C36" s="12" t="n"/>
      <c r="D36" s="11" t="n"/>
      <c r="E36" s="11" t="n"/>
      <c r="F36" s="13" t="n"/>
      <c r="G36" s="12" t="n"/>
      <c r="H36" s="12" t="n"/>
      <c r="I36" s="14">
        <f>IF(B36="","",IF(H36&lt;&gt;"","入金済",IF(AND(G36&lt;&gt;"",G36&lt;TODAY()),"期限超過","未入金")))</f>
        <v/>
      </c>
      <c r="J36" s="11" t="n"/>
    </row>
    <row r="37">
      <c r="B37" s="11" t="n"/>
      <c r="C37" s="12" t="n"/>
      <c r="D37" s="11" t="n"/>
      <c r="E37" s="11" t="n"/>
      <c r="F37" s="13" t="n"/>
      <c r="G37" s="12" t="n"/>
      <c r="H37" s="12" t="n"/>
      <c r="I37" s="14">
        <f>IF(B37="","",IF(H37&lt;&gt;"","入金済",IF(AND(G37&lt;&gt;"",G37&lt;TODAY()),"期限超過","未入金")))</f>
        <v/>
      </c>
      <c r="J37" s="11" t="n"/>
    </row>
    <row r="38">
      <c r="B38" s="11" t="n"/>
      <c r="C38" s="12" t="n"/>
      <c r="D38" s="11" t="n"/>
      <c r="E38" s="11" t="n"/>
      <c r="F38" s="13" t="n"/>
      <c r="G38" s="12" t="n"/>
      <c r="H38" s="12" t="n"/>
      <c r="I38" s="14">
        <f>IF(B38="","",IF(H38&lt;&gt;"","入金済",IF(AND(G38&lt;&gt;"",G38&lt;TODAY()),"期限超過","未入金")))</f>
        <v/>
      </c>
      <c r="J38" s="11" t="n"/>
    </row>
    <row r="39">
      <c r="B39" s="11" t="n"/>
      <c r="C39" s="12" t="n"/>
      <c r="D39" s="11" t="n"/>
      <c r="E39" s="11" t="n"/>
      <c r="F39" s="13" t="n"/>
      <c r="G39" s="12" t="n"/>
      <c r="H39" s="12" t="n"/>
      <c r="I39" s="14">
        <f>IF(B39="","",IF(H39&lt;&gt;"","入金済",IF(AND(G39&lt;&gt;"",G39&lt;TODAY()),"期限超過","未入金")))</f>
        <v/>
      </c>
      <c r="J39" s="11" t="n"/>
    </row>
    <row r="40">
      <c r="B40" s="11" t="n"/>
      <c r="C40" s="12" t="n"/>
      <c r="D40" s="11" t="n"/>
      <c r="E40" s="11" t="n"/>
      <c r="F40" s="13" t="n"/>
      <c r="G40" s="12" t="n"/>
      <c r="H40" s="12" t="n"/>
      <c r="I40" s="14">
        <f>IF(B40="","",IF(H40&lt;&gt;"","入金済",IF(AND(G40&lt;&gt;"",G40&lt;TODAY()),"期限超過","未入金")))</f>
        <v/>
      </c>
      <c r="J40" s="11" t="n"/>
    </row>
    <row r="41">
      <c r="B41" s="11" t="n"/>
      <c r="C41" s="12" t="n"/>
      <c r="D41" s="11" t="n"/>
      <c r="E41" s="11" t="n"/>
      <c r="F41" s="13" t="n"/>
      <c r="G41" s="12" t="n"/>
      <c r="H41" s="12" t="n"/>
      <c r="I41" s="14">
        <f>IF(B41="","",IF(H41&lt;&gt;"","入金済",IF(AND(G41&lt;&gt;"",G41&lt;TODAY()),"期限超過","未入金")))</f>
        <v/>
      </c>
      <c r="J41" s="11" t="n"/>
    </row>
    <row r="42">
      <c r="B42" s="11" t="n"/>
      <c r="C42" s="12" t="n"/>
      <c r="D42" s="11" t="n"/>
      <c r="E42" s="11" t="n"/>
      <c r="F42" s="13" t="n"/>
      <c r="G42" s="12" t="n"/>
      <c r="H42" s="12" t="n"/>
      <c r="I42" s="14">
        <f>IF(B42="","",IF(H42&lt;&gt;"","入金済",IF(AND(G42&lt;&gt;"",G42&lt;TODAY()),"期限超過","未入金")))</f>
        <v/>
      </c>
      <c r="J42" s="11" t="n"/>
    </row>
    <row r="43">
      <c r="B43" s="11" t="n"/>
      <c r="C43" s="12" t="n"/>
      <c r="D43" s="11" t="n"/>
      <c r="E43" s="11" t="n"/>
      <c r="F43" s="13" t="n"/>
      <c r="G43" s="12" t="n"/>
      <c r="H43" s="12" t="n"/>
      <c r="I43" s="14">
        <f>IF(B43="","",IF(H43&lt;&gt;"","入金済",IF(AND(G43&lt;&gt;"",G43&lt;TODAY()),"期限超過","未入金")))</f>
        <v/>
      </c>
      <c r="J43" s="11" t="n"/>
    </row>
    <row r="44">
      <c r="B44" s="11" t="n"/>
      <c r="C44" s="12" t="n"/>
      <c r="D44" s="11" t="n"/>
      <c r="E44" s="11" t="n"/>
      <c r="F44" s="13" t="n"/>
      <c r="G44" s="12" t="n"/>
      <c r="H44" s="12" t="n"/>
      <c r="I44" s="14">
        <f>IF(B44="","",IF(H44&lt;&gt;"","入金済",IF(AND(G44&lt;&gt;"",G44&lt;TODAY()),"期限超過","未入金")))</f>
        <v/>
      </c>
      <c r="J44" s="11" t="n"/>
    </row>
    <row r="45">
      <c r="B45" s="11" t="n"/>
      <c r="C45" s="12" t="n"/>
      <c r="D45" s="11" t="n"/>
      <c r="E45" s="11" t="n"/>
      <c r="F45" s="13" t="n"/>
      <c r="G45" s="12" t="n"/>
      <c r="H45" s="12" t="n"/>
      <c r="I45" s="14">
        <f>IF(B45="","",IF(H45&lt;&gt;"","入金済",IF(AND(G45&lt;&gt;"",G45&lt;TODAY()),"期限超過","未入金")))</f>
        <v/>
      </c>
      <c r="J45" s="11" t="n"/>
    </row>
    <row r="46">
      <c r="B46" s="11" t="n"/>
      <c r="C46" s="12" t="n"/>
      <c r="D46" s="11" t="n"/>
      <c r="E46" s="11" t="n"/>
      <c r="F46" s="13" t="n"/>
      <c r="G46" s="12" t="n"/>
      <c r="H46" s="12" t="n"/>
      <c r="I46" s="14">
        <f>IF(B46="","",IF(H46&lt;&gt;"","入金済",IF(AND(G46&lt;&gt;"",G46&lt;TODAY()),"期限超過","未入金")))</f>
        <v/>
      </c>
      <c r="J46" s="11" t="n"/>
    </row>
    <row r="47">
      <c r="B47" s="11" t="n"/>
      <c r="C47" s="12" t="n"/>
      <c r="D47" s="11" t="n"/>
      <c r="E47" s="11" t="n"/>
      <c r="F47" s="13" t="n"/>
      <c r="G47" s="12" t="n"/>
      <c r="H47" s="12" t="n"/>
      <c r="I47" s="14">
        <f>IF(B47="","",IF(H47&lt;&gt;"","入金済",IF(AND(G47&lt;&gt;"",G47&lt;TODAY()),"期限超過","未入金")))</f>
        <v/>
      </c>
      <c r="J47" s="11" t="n"/>
    </row>
    <row r="48">
      <c r="B48" s="11" t="n"/>
      <c r="C48" s="12" t="n"/>
      <c r="D48" s="11" t="n"/>
      <c r="E48" s="11" t="n"/>
      <c r="F48" s="13" t="n"/>
      <c r="G48" s="12" t="n"/>
      <c r="H48" s="12" t="n"/>
      <c r="I48" s="14">
        <f>IF(B48="","",IF(H48&lt;&gt;"","入金済",IF(AND(G48&lt;&gt;"",G48&lt;TODAY()),"期限超過","未入金")))</f>
        <v/>
      </c>
      <c r="J48" s="11" t="n"/>
    </row>
    <row r="49">
      <c r="B49" s="11" t="n"/>
      <c r="C49" s="12" t="n"/>
      <c r="D49" s="11" t="n"/>
      <c r="E49" s="11" t="n"/>
      <c r="F49" s="13" t="n"/>
      <c r="G49" s="12" t="n"/>
      <c r="H49" s="12" t="n"/>
      <c r="I49" s="14">
        <f>IF(B49="","",IF(H49&lt;&gt;"","入金済",IF(AND(G49&lt;&gt;"",G49&lt;TODAY()),"期限超過","未入金")))</f>
        <v/>
      </c>
      <c r="J49" s="11" t="n"/>
    </row>
    <row r="50">
      <c r="B50" s="11" t="n"/>
      <c r="C50" s="12" t="n"/>
      <c r="D50" s="11" t="n"/>
      <c r="E50" s="11" t="n"/>
      <c r="F50" s="13" t="n"/>
      <c r="G50" s="12" t="n"/>
      <c r="H50" s="12" t="n"/>
      <c r="I50" s="14">
        <f>IF(B50="","",IF(H50&lt;&gt;"","入金済",IF(AND(G50&lt;&gt;"",G50&lt;TODAY()),"期限超過","未入金")))</f>
        <v/>
      </c>
      <c r="J50" s="11" t="n"/>
    </row>
    <row r="51">
      <c r="B51" s="11" t="n"/>
      <c r="C51" s="12" t="n"/>
      <c r="D51" s="11" t="n"/>
      <c r="E51" s="11" t="n"/>
      <c r="F51" s="13" t="n"/>
      <c r="G51" s="12" t="n"/>
      <c r="H51" s="12" t="n"/>
      <c r="I51" s="14">
        <f>IF(B51="","",IF(H51&lt;&gt;"","入金済",IF(AND(G51&lt;&gt;"",G51&lt;TODAY()),"期限超過","未入金")))</f>
        <v/>
      </c>
      <c r="J51" s="11" t="n"/>
    </row>
    <row r="52">
      <c r="B52" s="11" t="n"/>
      <c r="C52" s="12" t="n"/>
      <c r="D52" s="11" t="n"/>
      <c r="E52" s="11" t="n"/>
      <c r="F52" s="13" t="n"/>
      <c r="G52" s="12" t="n"/>
      <c r="H52" s="12" t="n"/>
      <c r="I52" s="14">
        <f>IF(B52="","",IF(H52&lt;&gt;"","入金済",IF(AND(G52&lt;&gt;"",G52&lt;TODAY()),"期限超過","未入金")))</f>
        <v/>
      </c>
      <c r="J52" s="11" t="n"/>
    </row>
    <row r="53">
      <c r="B53" s="11" t="n"/>
      <c r="C53" s="12" t="n"/>
      <c r="D53" s="11" t="n"/>
      <c r="E53" s="11" t="n"/>
      <c r="F53" s="13" t="n"/>
      <c r="G53" s="12" t="n"/>
      <c r="H53" s="12" t="n"/>
      <c r="I53" s="14">
        <f>IF(B53="","",IF(H53&lt;&gt;"","入金済",IF(AND(G53&lt;&gt;"",G53&lt;TODAY()),"期限超過","未入金")))</f>
        <v/>
      </c>
      <c r="J53" s="11" t="n"/>
    </row>
    <row r="54">
      <c r="B54" s="11" t="n"/>
      <c r="C54" s="12" t="n"/>
      <c r="D54" s="11" t="n"/>
      <c r="E54" s="11" t="n"/>
      <c r="F54" s="13" t="n"/>
      <c r="G54" s="12" t="n"/>
      <c r="H54" s="12" t="n"/>
      <c r="I54" s="14">
        <f>IF(B54="","",IF(H54&lt;&gt;"","入金済",IF(AND(G54&lt;&gt;"",G54&lt;TODAY()),"期限超過","未入金")))</f>
        <v/>
      </c>
      <c r="J54" s="11" t="n"/>
    </row>
    <row r="55">
      <c r="B55" s="11" t="n"/>
      <c r="C55" s="12" t="n"/>
      <c r="D55" s="11" t="n"/>
      <c r="E55" s="11" t="n"/>
      <c r="F55" s="13" t="n"/>
      <c r="G55" s="12" t="n"/>
      <c r="H55" s="12" t="n"/>
      <c r="I55" s="14">
        <f>IF(B55="","",IF(H55&lt;&gt;"","入金済",IF(AND(G55&lt;&gt;"",G55&lt;TODAY()),"期限超過","未入金")))</f>
        <v/>
      </c>
      <c r="J55" s="11" t="n"/>
    </row>
    <row r="56">
      <c r="B56" s="11" t="n"/>
      <c r="C56" s="12" t="n"/>
      <c r="D56" s="11" t="n"/>
      <c r="E56" s="11" t="n"/>
      <c r="F56" s="13" t="n"/>
      <c r="G56" s="12" t="n"/>
      <c r="H56" s="12" t="n"/>
      <c r="I56" s="14">
        <f>IF(B56="","",IF(H56&lt;&gt;"","入金済",IF(AND(G56&lt;&gt;"",G56&lt;TODAY()),"期限超過","未入金")))</f>
        <v/>
      </c>
      <c r="J56" s="11" t="n"/>
    </row>
    <row r="57">
      <c r="B57" s="11" t="n"/>
      <c r="C57" s="12" t="n"/>
      <c r="D57" s="11" t="n"/>
      <c r="E57" s="11" t="n"/>
      <c r="F57" s="13" t="n"/>
      <c r="G57" s="12" t="n"/>
      <c r="H57" s="12" t="n"/>
      <c r="I57" s="14">
        <f>IF(B57="","",IF(H57&lt;&gt;"","入金済",IF(AND(G57&lt;&gt;"",G57&lt;TODAY()),"期限超過","未入金")))</f>
        <v/>
      </c>
      <c r="J57" s="11" t="n"/>
    </row>
    <row r="58">
      <c r="B58" s="11" t="n"/>
      <c r="C58" s="12" t="n"/>
      <c r="D58" s="11" t="n"/>
      <c r="E58" s="11" t="n"/>
      <c r="F58" s="13" t="n"/>
      <c r="G58" s="12" t="n"/>
      <c r="H58" s="12" t="n"/>
      <c r="I58" s="14">
        <f>IF(B58="","",IF(H58&lt;&gt;"","入金済",IF(AND(G58&lt;&gt;"",G58&lt;TODAY()),"期限超過","未入金")))</f>
        <v/>
      </c>
      <c r="J58" s="11" t="n"/>
    </row>
    <row r="59">
      <c r="B59" s="11" t="n"/>
      <c r="C59" s="12" t="n"/>
      <c r="D59" s="11" t="n"/>
      <c r="E59" s="11" t="n"/>
      <c r="F59" s="13" t="n"/>
      <c r="G59" s="12" t="n"/>
      <c r="H59" s="12" t="n"/>
      <c r="I59" s="14">
        <f>IF(B59="","",IF(H59&lt;&gt;"","入金済",IF(AND(G59&lt;&gt;"",G59&lt;TODAY()),"期限超過","未入金")))</f>
        <v/>
      </c>
      <c r="J59" s="11" t="n"/>
    </row>
    <row r="60">
      <c r="B60" s="11" t="n"/>
      <c r="C60" s="12" t="n"/>
      <c r="D60" s="11" t="n"/>
      <c r="E60" s="11" t="n"/>
      <c r="F60" s="13" t="n"/>
      <c r="G60" s="12" t="n"/>
      <c r="H60" s="12" t="n"/>
      <c r="I60" s="14">
        <f>IF(B60="","",IF(H60&lt;&gt;"","入金済",IF(AND(G60&lt;&gt;"",G60&lt;TODAY()),"期限超過","未入金")))</f>
        <v/>
      </c>
      <c r="J60" s="11" t="n"/>
    </row>
    <row r="61">
      <c r="B61" s="11" t="n"/>
      <c r="C61" s="12" t="n"/>
      <c r="D61" s="11" t="n"/>
      <c r="E61" s="11" t="n"/>
      <c r="F61" s="13" t="n"/>
      <c r="G61" s="12" t="n"/>
      <c r="H61" s="12" t="n"/>
      <c r="I61" s="14">
        <f>IF(B61="","",IF(H61&lt;&gt;"","入金済",IF(AND(G61&lt;&gt;"",G61&lt;TODAY()),"期限超過","未入金")))</f>
        <v/>
      </c>
      <c r="J61" s="11" t="n"/>
    </row>
    <row r="62">
      <c r="B62" s="11" t="n"/>
      <c r="C62" s="12" t="n"/>
      <c r="D62" s="11" t="n"/>
      <c r="E62" s="11" t="n"/>
      <c r="F62" s="13" t="n"/>
      <c r="G62" s="12" t="n"/>
      <c r="H62" s="12" t="n"/>
      <c r="I62" s="14">
        <f>IF(B62="","",IF(H62&lt;&gt;"","入金済",IF(AND(G62&lt;&gt;"",G62&lt;TODAY()),"期限超過","未入金")))</f>
        <v/>
      </c>
      <c r="J62" s="11" t="n"/>
    </row>
    <row r="63">
      <c r="B63" s="11" t="n"/>
      <c r="C63" s="12" t="n"/>
      <c r="D63" s="11" t="n"/>
      <c r="E63" s="11" t="n"/>
      <c r="F63" s="13" t="n"/>
      <c r="G63" s="12" t="n"/>
      <c r="H63" s="12" t="n"/>
      <c r="I63" s="14">
        <f>IF(B63="","",IF(H63&lt;&gt;"","入金済",IF(AND(G63&lt;&gt;"",G63&lt;TODAY()),"期限超過","未入金")))</f>
        <v/>
      </c>
      <c r="J63" s="11" t="n"/>
    </row>
    <row r="64">
      <c r="B64" s="11" t="n"/>
      <c r="C64" s="12" t="n"/>
      <c r="D64" s="11" t="n"/>
      <c r="E64" s="11" t="n"/>
      <c r="F64" s="13" t="n"/>
      <c r="G64" s="12" t="n"/>
      <c r="H64" s="12" t="n"/>
      <c r="I64" s="14">
        <f>IF(B64="","",IF(H64&lt;&gt;"","入金済",IF(AND(G64&lt;&gt;"",G64&lt;TODAY()),"期限超過","未入金")))</f>
        <v/>
      </c>
      <c r="J64" s="11" t="n"/>
    </row>
    <row r="65">
      <c r="B65" s="11" t="n"/>
      <c r="C65" s="12" t="n"/>
      <c r="D65" s="11" t="n"/>
      <c r="E65" s="11" t="n"/>
      <c r="F65" s="13" t="n"/>
      <c r="G65" s="12" t="n"/>
      <c r="H65" s="12" t="n"/>
      <c r="I65" s="14">
        <f>IF(B65="","",IF(H65&lt;&gt;"","入金済",IF(AND(G65&lt;&gt;"",G65&lt;TODAY()),"期限超過","未入金")))</f>
        <v/>
      </c>
      <c r="J65" s="11" t="n"/>
    </row>
    <row r="66">
      <c r="B66" s="11" t="n"/>
      <c r="C66" s="12" t="n"/>
      <c r="D66" s="11" t="n"/>
      <c r="E66" s="11" t="n"/>
      <c r="F66" s="13" t="n"/>
      <c r="G66" s="12" t="n"/>
      <c r="H66" s="12" t="n"/>
      <c r="I66" s="14">
        <f>IF(B66="","",IF(H66&lt;&gt;"","入金済",IF(AND(G66&lt;&gt;"",G66&lt;TODAY()),"期限超過","未入金")))</f>
        <v/>
      </c>
      <c r="J66" s="11" t="n"/>
    </row>
    <row r="67">
      <c r="B67" s="11" t="n"/>
      <c r="C67" s="12" t="n"/>
      <c r="D67" s="11" t="n"/>
      <c r="E67" s="11" t="n"/>
      <c r="F67" s="13" t="n"/>
      <c r="G67" s="12" t="n"/>
      <c r="H67" s="12" t="n"/>
      <c r="I67" s="14">
        <f>IF(B67="","",IF(H67&lt;&gt;"","入金済",IF(AND(G67&lt;&gt;"",G67&lt;TODAY()),"期限超過","未入金")))</f>
        <v/>
      </c>
      <c r="J67" s="11" t="n"/>
    </row>
    <row r="68">
      <c r="B68" s="11" t="n"/>
      <c r="C68" s="12" t="n"/>
      <c r="D68" s="11" t="n"/>
      <c r="E68" s="11" t="n"/>
      <c r="F68" s="13" t="n"/>
      <c r="G68" s="12" t="n"/>
      <c r="H68" s="12" t="n"/>
      <c r="I68" s="14">
        <f>IF(B68="","",IF(H68&lt;&gt;"","入金済",IF(AND(G68&lt;&gt;"",G68&lt;TODAY()),"期限超過","未入金")))</f>
        <v/>
      </c>
      <c r="J68" s="11" t="n"/>
    </row>
    <row r="69">
      <c r="B69" s="11" t="n"/>
      <c r="C69" s="12" t="n"/>
      <c r="D69" s="11" t="n"/>
      <c r="E69" s="11" t="n"/>
      <c r="F69" s="13" t="n"/>
      <c r="G69" s="12" t="n"/>
      <c r="H69" s="12" t="n"/>
      <c r="I69" s="14">
        <f>IF(B69="","",IF(H69&lt;&gt;"","入金済",IF(AND(G69&lt;&gt;"",G69&lt;TODAY()),"期限超過","未入金")))</f>
        <v/>
      </c>
      <c r="J69" s="11" t="n"/>
    </row>
    <row r="70">
      <c r="B70" s="11" t="n"/>
      <c r="C70" s="12" t="n"/>
      <c r="D70" s="11" t="n"/>
      <c r="E70" s="11" t="n"/>
      <c r="F70" s="13" t="n"/>
      <c r="G70" s="12" t="n"/>
      <c r="H70" s="12" t="n"/>
      <c r="I70" s="14">
        <f>IF(B70="","",IF(H70&lt;&gt;"","入金済",IF(AND(G70&lt;&gt;"",G70&lt;TODAY()),"期限超過","未入金")))</f>
        <v/>
      </c>
      <c r="J70" s="11" t="n"/>
    </row>
    <row r="71">
      <c r="B71" s="11" t="n"/>
      <c r="C71" s="12" t="n"/>
      <c r="D71" s="11" t="n"/>
      <c r="E71" s="11" t="n"/>
      <c r="F71" s="13" t="n"/>
      <c r="G71" s="12" t="n"/>
      <c r="H71" s="12" t="n"/>
      <c r="I71" s="14">
        <f>IF(B71="","",IF(H71&lt;&gt;"","入金済",IF(AND(G71&lt;&gt;"",G71&lt;TODAY()),"期限超過","未入金")))</f>
        <v/>
      </c>
      <c r="J71" s="11" t="n"/>
    </row>
    <row r="72">
      <c r="B72" s="11" t="n"/>
      <c r="C72" s="12" t="n"/>
      <c r="D72" s="11" t="n"/>
      <c r="E72" s="11" t="n"/>
      <c r="F72" s="13" t="n"/>
      <c r="G72" s="12" t="n"/>
      <c r="H72" s="12" t="n"/>
      <c r="I72" s="14">
        <f>IF(B72="","",IF(H72&lt;&gt;"","入金済",IF(AND(G72&lt;&gt;"",G72&lt;TODAY()),"期限超過","未入金")))</f>
        <v/>
      </c>
      <c r="J72" s="11" t="n"/>
    </row>
    <row r="73">
      <c r="B73" s="11" t="n"/>
      <c r="C73" s="12" t="n"/>
      <c r="D73" s="11" t="n"/>
      <c r="E73" s="11" t="n"/>
      <c r="F73" s="13" t="n"/>
      <c r="G73" s="12" t="n"/>
      <c r="H73" s="12" t="n"/>
      <c r="I73" s="14">
        <f>IF(B73="","",IF(H73&lt;&gt;"","入金済",IF(AND(G73&lt;&gt;"",G73&lt;TODAY()),"期限超過","未入金")))</f>
        <v/>
      </c>
      <c r="J73" s="11" t="n"/>
    </row>
    <row r="74">
      <c r="B74" s="11" t="n"/>
      <c r="C74" s="12" t="n"/>
      <c r="D74" s="11" t="n"/>
      <c r="E74" s="11" t="n"/>
      <c r="F74" s="13" t="n"/>
      <c r="G74" s="12" t="n"/>
      <c r="H74" s="12" t="n"/>
      <c r="I74" s="14">
        <f>IF(B74="","",IF(H74&lt;&gt;"","入金済",IF(AND(G74&lt;&gt;"",G74&lt;TODAY()),"期限超過","未入金")))</f>
        <v/>
      </c>
      <c r="J74" s="11" t="n"/>
    </row>
    <row r="75">
      <c r="B75" s="11" t="n"/>
      <c r="C75" s="12" t="n"/>
      <c r="D75" s="11" t="n"/>
      <c r="E75" s="11" t="n"/>
      <c r="F75" s="13" t="n"/>
      <c r="G75" s="12" t="n"/>
      <c r="H75" s="12" t="n"/>
      <c r="I75" s="14">
        <f>IF(B75="","",IF(H75&lt;&gt;"","入金済",IF(AND(G75&lt;&gt;"",G75&lt;TODAY()),"期限超過","未入金")))</f>
        <v/>
      </c>
      <c r="J75" s="11" t="n"/>
    </row>
    <row r="76">
      <c r="B76" s="11" t="n"/>
      <c r="C76" s="12" t="n"/>
      <c r="D76" s="11" t="n"/>
      <c r="E76" s="11" t="n"/>
      <c r="F76" s="13" t="n"/>
      <c r="G76" s="12" t="n"/>
      <c r="H76" s="12" t="n"/>
      <c r="I76" s="14">
        <f>IF(B76="","",IF(H76&lt;&gt;"","入金済",IF(AND(G76&lt;&gt;"",G76&lt;TODAY()),"期限超過","未入金")))</f>
        <v/>
      </c>
      <c r="J76" s="11" t="n"/>
    </row>
    <row r="77">
      <c r="B77" s="11" t="n"/>
      <c r="C77" s="12" t="n"/>
      <c r="D77" s="11" t="n"/>
      <c r="E77" s="11" t="n"/>
      <c r="F77" s="13" t="n"/>
      <c r="G77" s="12" t="n"/>
      <c r="H77" s="12" t="n"/>
      <c r="I77" s="14">
        <f>IF(B77="","",IF(H77&lt;&gt;"","入金済",IF(AND(G77&lt;&gt;"",G77&lt;TODAY()),"期限超過","未入金")))</f>
        <v/>
      </c>
      <c r="J77" s="11" t="n"/>
    </row>
    <row r="78">
      <c r="B78" s="11" t="n"/>
      <c r="C78" s="12" t="n"/>
      <c r="D78" s="11" t="n"/>
      <c r="E78" s="11" t="n"/>
      <c r="F78" s="13" t="n"/>
      <c r="G78" s="12" t="n"/>
      <c r="H78" s="12" t="n"/>
      <c r="I78" s="14">
        <f>IF(B78="","",IF(H78&lt;&gt;"","入金済",IF(AND(G78&lt;&gt;"",G78&lt;TODAY()),"期限超過","未入金")))</f>
        <v/>
      </c>
      <c r="J78" s="11" t="n"/>
    </row>
    <row r="79">
      <c r="B79" s="11" t="n"/>
      <c r="C79" s="12" t="n"/>
      <c r="D79" s="11" t="n"/>
      <c r="E79" s="11" t="n"/>
      <c r="F79" s="13" t="n"/>
      <c r="G79" s="12" t="n"/>
      <c r="H79" s="12" t="n"/>
      <c r="I79" s="14">
        <f>IF(B79="","",IF(H79&lt;&gt;"","入金済",IF(AND(G79&lt;&gt;"",G79&lt;TODAY()),"期限超過","未入金")))</f>
        <v/>
      </c>
      <c r="J79" s="11" t="n"/>
    </row>
    <row r="80">
      <c r="B80" s="11" t="n"/>
      <c r="C80" s="12" t="n"/>
      <c r="D80" s="11" t="n"/>
      <c r="E80" s="11" t="n"/>
      <c r="F80" s="13" t="n"/>
      <c r="G80" s="12" t="n"/>
      <c r="H80" s="12" t="n"/>
      <c r="I80" s="14">
        <f>IF(B80="","",IF(H80&lt;&gt;"","入金済",IF(AND(G80&lt;&gt;"",G80&lt;TODAY()),"期限超過","未入金")))</f>
        <v/>
      </c>
      <c r="J80" s="11" t="n"/>
    </row>
    <row r="81">
      <c r="B81" s="11" t="n"/>
      <c r="C81" s="12" t="n"/>
      <c r="D81" s="11" t="n"/>
      <c r="E81" s="11" t="n"/>
      <c r="F81" s="13" t="n"/>
      <c r="G81" s="12" t="n"/>
      <c r="H81" s="12" t="n"/>
      <c r="I81" s="14">
        <f>IF(B81="","",IF(H81&lt;&gt;"","入金済",IF(AND(G81&lt;&gt;"",G81&lt;TODAY()),"期限超過","未入金")))</f>
        <v/>
      </c>
      <c r="J81" s="11" t="n"/>
    </row>
    <row r="82">
      <c r="B82" s="11" t="n"/>
      <c r="C82" s="12" t="n"/>
      <c r="D82" s="11" t="n"/>
      <c r="E82" s="11" t="n"/>
      <c r="F82" s="13" t="n"/>
      <c r="G82" s="12" t="n"/>
      <c r="H82" s="12" t="n"/>
      <c r="I82" s="14">
        <f>IF(B82="","",IF(H82&lt;&gt;"","入金済",IF(AND(G82&lt;&gt;"",G82&lt;TODAY()),"期限超過","未入金")))</f>
        <v/>
      </c>
      <c r="J82" s="11" t="n"/>
    </row>
    <row r="83">
      <c r="B83" s="11" t="n"/>
      <c r="C83" s="12" t="n"/>
      <c r="D83" s="11" t="n"/>
      <c r="E83" s="11" t="n"/>
      <c r="F83" s="13" t="n"/>
      <c r="G83" s="12" t="n"/>
      <c r="H83" s="12" t="n"/>
      <c r="I83" s="14">
        <f>IF(B83="","",IF(H83&lt;&gt;"","入金済",IF(AND(G83&lt;&gt;"",G83&lt;TODAY()),"期限超過","未入金")))</f>
        <v/>
      </c>
      <c r="J83" s="11" t="n"/>
    </row>
    <row r="84">
      <c r="B84" s="11" t="n"/>
      <c r="C84" s="12" t="n"/>
      <c r="D84" s="11" t="n"/>
      <c r="E84" s="11" t="n"/>
      <c r="F84" s="13" t="n"/>
      <c r="G84" s="12" t="n"/>
      <c r="H84" s="12" t="n"/>
      <c r="I84" s="14">
        <f>IF(B84="","",IF(H84&lt;&gt;"","入金済",IF(AND(G84&lt;&gt;"",G84&lt;TODAY()),"期限超過","未入金")))</f>
        <v/>
      </c>
      <c r="J84" s="11" t="n"/>
    </row>
    <row r="85">
      <c r="B85" s="11" t="n"/>
      <c r="C85" s="12" t="n"/>
      <c r="D85" s="11" t="n"/>
      <c r="E85" s="11" t="n"/>
      <c r="F85" s="13" t="n"/>
      <c r="G85" s="12" t="n"/>
      <c r="H85" s="12" t="n"/>
      <c r="I85" s="14">
        <f>IF(B85="","",IF(H85&lt;&gt;"","入金済",IF(AND(G85&lt;&gt;"",G85&lt;TODAY()),"期限超過","未入金")))</f>
        <v/>
      </c>
      <c r="J85" s="11" t="n"/>
    </row>
    <row r="86">
      <c r="B86" s="11" t="n"/>
      <c r="C86" s="12" t="n"/>
      <c r="D86" s="11" t="n"/>
      <c r="E86" s="11" t="n"/>
      <c r="F86" s="13" t="n"/>
      <c r="G86" s="12" t="n"/>
      <c r="H86" s="12" t="n"/>
      <c r="I86" s="14">
        <f>IF(B86="","",IF(H86&lt;&gt;"","入金済",IF(AND(G86&lt;&gt;"",G86&lt;TODAY()),"期限超過","未入金")))</f>
        <v/>
      </c>
      <c r="J86" s="11" t="n"/>
    </row>
    <row r="87">
      <c r="B87" s="11" t="n"/>
      <c r="C87" s="12" t="n"/>
      <c r="D87" s="11" t="n"/>
      <c r="E87" s="11" t="n"/>
      <c r="F87" s="13" t="n"/>
      <c r="G87" s="12" t="n"/>
      <c r="H87" s="12" t="n"/>
      <c r="I87" s="14">
        <f>IF(B87="","",IF(H87&lt;&gt;"","入金済",IF(AND(G87&lt;&gt;"",G87&lt;TODAY()),"期限超過","未入金")))</f>
        <v/>
      </c>
      <c r="J87" s="11" t="n"/>
    </row>
    <row r="88">
      <c r="B88" s="11" t="n"/>
      <c r="C88" s="12" t="n"/>
      <c r="D88" s="11" t="n"/>
      <c r="E88" s="11" t="n"/>
      <c r="F88" s="13" t="n"/>
      <c r="G88" s="12" t="n"/>
      <c r="H88" s="12" t="n"/>
      <c r="I88" s="14">
        <f>IF(B88="","",IF(H88&lt;&gt;"","入金済",IF(AND(G88&lt;&gt;"",G88&lt;TODAY()),"期限超過","未入金")))</f>
        <v/>
      </c>
      <c r="J88" s="11" t="n"/>
    </row>
    <row r="89">
      <c r="B89" s="11" t="n"/>
      <c r="C89" s="12" t="n"/>
      <c r="D89" s="11" t="n"/>
      <c r="E89" s="11" t="n"/>
      <c r="F89" s="13" t="n"/>
      <c r="G89" s="12" t="n"/>
      <c r="H89" s="12" t="n"/>
      <c r="I89" s="14">
        <f>IF(B89="","",IF(H89&lt;&gt;"","入金済",IF(AND(G89&lt;&gt;"",G89&lt;TODAY()),"期限超過","未入金")))</f>
        <v/>
      </c>
      <c r="J89" s="11" t="n"/>
    </row>
    <row r="90">
      <c r="B90" s="11" t="n"/>
      <c r="C90" s="12" t="n"/>
      <c r="D90" s="11" t="n"/>
      <c r="E90" s="11" t="n"/>
      <c r="F90" s="13" t="n"/>
      <c r="G90" s="12" t="n"/>
      <c r="H90" s="12" t="n"/>
      <c r="I90" s="14">
        <f>IF(B90="","",IF(H90&lt;&gt;"","入金済",IF(AND(G90&lt;&gt;"",G90&lt;TODAY()),"期限超過","未入金")))</f>
        <v/>
      </c>
      <c r="J90" s="11" t="n"/>
    </row>
    <row r="91">
      <c r="B91" s="11" t="n"/>
      <c r="C91" s="12" t="n"/>
      <c r="D91" s="11" t="n"/>
      <c r="E91" s="11" t="n"/>
      <c r="F91" s="13" t="n"/>
      <c r="G91" s="12" t="n"/>
      <c r="H91" s="12" t="n"/>
      <c r="I91" s="14">
        <f>IF(B91="","",IF(H91&lt;&gt;"","入金済",IF(AND(G91&lt;&gt;"",G91&lt;TODAY()),"期限超過","未入金")))</f>
        <v/>
      </c>
      <c r="J91" s="11" t="n"/>
    </row>
    <row r="92">
      <c r="B92" s="11" t="n"/>
      <c r="C92" s="12" t="n"/>
      <c r="D92" s="11" t="n"/>
      <c r="E92" s="11" t="n"/>
      <c r="F92" s="13" t="n"/>
      <c r="G92" s="12" t="n"/>
      <c r="H92" s="12" t="n"/>
      <c r="I92" s="14">
        <f>IF(B92="","",IF(H92&lt;&gt;"","入金済",IF(AND(G92&lt;&gt;"",G92&lt;TODAY()),"期限超過","未入金")))</f>
        <v/>
      </c>
      <c r="J92" s="11" t="n"/>
    </row>
    <row r="93">
      <c r="B93" s="11" t="n"/>
      <c r="C93" s="12" t="n"/>
      <c r="D93" s="11" t="n"/>
      <c r="E93" s="11" t="n"/>
      <c r="F93" s="13" t="n"/>
      <c r="G93" s="12" t="n"/>
      <c r="H93" s="12" t="n"/>
      <c r="I93" s="14">
        <f>IF(B93="","",IF(H93&lt;&gt;"","入金済",IF(AND(G93&lt;&gt;"",G93&lt;TODAY()),"期限超過","未入金")))</f>
        <v/>
      </c>
      <c r="J93" s="11" t="n"/>
    </row>
    <row r="94">
      <c r="B94" s="11" t="n"/>
      <c r="C94" s="12" t="n"/>
      <c r="D94" s="11" t="n"/>
      <c r="E94" s="11" t="n"/>
      <c r="F94" s="13" t="n"/>
      <c r="G94" s="12" t="n"/>
      <c r="H94" s="12" t="n"/>
      <c r="I94" s="14">
        <f>IF(B94="","",IF(H94&lt;&gt;"","入金済",IF(AND(G94&lt;&gt;"",G94&lt;TODAY()),"期限超過","未入金")))</f>
        <v/>
      </c>
      <c r="J94" s="11" t="n"/>
    </row>
    <row r="95">
      <c r="B95" s="11" t="n"/>
      <c r="C95" s="12" t="n"/>
      <c r="D95" s="11" t="n"/>
      <c r="E95" s="11" t="n"/>
      <c r="F95" s="13" t="n"/>
      <c r="G95" s="12" t="n"/>
      <c r="H95" s="12" t="n"/>
      <c r="I95" s="14">
        <f>IF(B95="","",IF(H95&lt;&gt;"","入金済",IF(AND(G95&lt;&gt;"",G95&lt;TODAY()),"期限超過","未入金")))</f>
        <v/>
      </c>
      <c r="J95" s="11" t="n"/>
    </row>
    <row r="96">
      <c r="B96" s="11" t="n"/>
      <c r="C96" s="12" t="n"/>
      <c r="D96" s="11" t="n"/>
      <c r="E96" s="11" t="n"/>
      <c r="F96" s="13" t="n"/>
      <c r="G96" s="12" t="n"/>
      <c r="H96" s="12" t="n"/>
      <c r="I96" s="14">
        <f>IF(B96="","",IF(H96&lt;&gt;"","入金済",IF(AND(G96&lt;&gt;"",G96&lt;TODAY()),"期限超過","未入金")))</f>
        <v/>
      </c>
      <c r="J96" s="11" t="n"/>
    </row>
    <row r="97">
      <c r="B97" s="11" t="n"/>
      <c r="C97" s="12" t="n"/>
      <c r="D97" s="11" t="n"/>
      <c r="E97" s="11" t="n"/>
      <c r="F97" s="13" t="n"/>
      <c r="G97" s="12" t="n"/>
      <c r="H97" s="12" t="n"/>
      <c r="I97" s="14">
        <f>IF(B97="","",IF(H97&lt;&gt;"","入金済",IF(AND(G97&lt;&gt;"",G97&lt;TODAY()),"期限超過","未入金")))</f>
        <v/>
      </c>
      <c r="J97" s="11" t="n"/>
    </row>
    <row r="98">
      <c r="B98" s="11" t="n"/>
      <c r="C98" s="12" t="n"/>
      <c r="D98" s="11" t="n"/>
      <c r="E98" s="11" t="n"/>
      <c r="F98" s="13" t="n"/>
      <c r="G98" s="12" t="n"/>
      <c r="H98" s="12" t="n"/>
      <c r="I98" s="14">
        <f>IF(B98="","",IF(H98&lt;&gt;"","入金済",IF(AND(G98&lt;&gt;"",G98&lt;TODAY()),"期限超過","未入金")))</f>
        <v/>
      </c>
      <c r="J98" s="11" t="n"/>
    </row>
    <row r="99">
      <c r="B99" s="11" t="n"/>
      <c r="C99" s="12" t="n"/>
      <c r="D99" s="11" t="n"/>
      <c r="E99" s="11" t="n"/>
      <c r="F99" s="13" t="n"/>
      <c r="G99" s="12" t="n"/>
      <c r="H99" s="12" t="n"/>
      <c r="I99" s="14">
        <f>IF(B99="","",IF(H99&lt;&gt;"","入金済",IF(AND(G99&lt;&gt;"",G99&lt;TODAY()),"期限超過","未入金")))</f>
        <v/>
      </c>
      <c r="J99" s="11" t="n"/>
    </row>
    <row r="100">
      <c r="B100" s="11" t="n"/>
      <c r="C100" s="12" t="n"/>
      <c r="D100" s="11" t="n"/>
      <c r="E100" s="11" t="n"/>
      <c r="F100" s="13" t="n"/>
      <c r="G100" s="12" t="n"/>
      <c r="H100" s="12" t="n"/>
      <c r="I100" s="14">
        <f>IF(B100="","",IF(H100&lt;&gt;"","入金済",IF(AND(G100&lt;&gt;"",G100&lt;TODAY()),"期限超過","未入金")))</f>
        <v/>
      </c>
      <c r="J100" s="11" t="n"/>
    </row>
    <row r="101">
      <c r="B101" s="11" t="n"/>
      <c r="C101" s="12" t="n"/>
      <c r="D101" s="11" t="n"/>
      <c r="E101" s="11" t="n"/>
      <c r="F101" s="13" t="n"/>
      <c r="G101" s="12" t="n"/>
      <c r="H101" s="12" t="n"/>
      <c r="I101" s="14">
        <f>IF(B101="","",IF(H101&lt;&gt;"","入金済",IF(AND(G101&lt;&gt;"",G101&lt;TODAY()),"期限超過","未入金")))</f>
        <v/>
      </c>
      <c r="J101" s="11" t="n"/>
    </row>
    <row r="102">
      <c r="B102" s="11" t="n"/>
      <c r="C102" s="12" t="n"/>
      <c r="D102" s="11" t="n"/>
      <c r="E102" s="11" t="n"/>
      <c r="F102" s="13" t="n"/>
      <c r="G102" s="12" t="n"/>
      <c r="H102" s="12" t="n"/>
      <c r="I102" s="14">
        <f>IF(B102="","",IF(H102&lt;&gt;"","入金済",IF(AND(G102&lt;&gt;"",G102&lt;TODAY()),"期限超過","未入金")))</f>
        <v/>
      </c>
      <c r="J102" s="11" t="n"/>
    </row>
    <row r="103">
      <c r="B103" s="11" t="n"/>
      <c r="C103" s="12" t="n"/>
      <c r="D103" s="11" t="n"/>
      <c r="E103" s="11" t="n"/>
      <c r="F103" s="13" t="n"/>
      <c r="G103" s="12" t="n"/>
      <c r="H103" s="12" t="n"/>
      <c r="I103" s="14">
        <f>IF(B103="","",IF(H103&lt;&gt;"","入金済",IF(AND(G103&lt;&gt;"",G103&lt;TODAY()),"期限超過","未入金")))</f>
        <v/>
      </c>
      <c r="J103" s="11" t="n"/>
    </row>
    <row r="104">
      <c r="B104" s="11" t="n"/>
      <c r="C104" s="12" t="n"/>
      <c r="D104" s="11" t="n"/>
      <c r="E104" s="11" t="n"/>
      <c r="F104" s="13" t="n"/>
      <c r="G104" s="12" t="n"/>
      <c r="H104" s="12" t="n"/>
      <c r="I104" s="14">
        <f>IF(B104="","",IF(H104&lt;&gt;"","入金済",IF(AND(G104&lt;&gt;"",G104&lt;TODAY()),"期限超過","未入金")))</f>
        <v/>
      </c>
      <c r="J104" s="11" t="n"/>
    </row>
    <row r="105">
      <c r="B105" s="11" t="n"/>
      <c r="C105" s="12" t="n"/>
      <c r="D105" s="11" t="n"/>
      <c r="E105" s="11" t="n"/>
      <c r="F105" s="13" t="n"/>
      <c r="G105" s="12" t="n"/>
      <c r="H105" s="12" t="n"/>
      <c r="I105" s="14">
        <f>IF(B105="","",IF(H105&lt;&gt;"","入金済",IF(AND(G105&lt;&gt;"",G105&lt;TODAY()),"期限超過","未入金")))</f>
        <v/>
      </c>
      <c r="J105" s="11" t="n"/>
    </row>
    <row r="106">
      <c r="B106" s="11" t="n"/>
      <c r="C106" s="12" t="n"/>
      <c r="D106" s="11" t="n"/>
      <c r="E106" s="11" t="n"/>
      <c r="F106" s="13" t="n"/>
      <c r="G106" s="12" t="n"/>
      <c r="H106" s="12" t="n"/>
      <c r="I106" s="14">
        <f>IF(B106="","",IF(H106&lt;&gt;"","入金済",IF(AND(G106&lt;&gt;"",G106&lt;TODAY()),"期限超過","未入金")))</f>
        <v/>
      </c>
      <c r="J106" s="11" t="n"/>
    </row>
  </sheetData>
  <conditionalFormatting sqref="B7:J106">
    <cfRule type="expression" priority="1" dxfId="0" stopIfTrue="1">
      <formula>$I7="期限超過"</formula>
    </cfRule>
    <cfRule type="expression" priority="2" dxfId="1" stopIfTrue="1">
      <formula>$I7="入金済"</formula>
    </cfRule>
    <cfRule type="expression" priority="3" dxfId="2" stopIfTrue="1">
      <formula>$I7="未入金"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20"/>
  <sheetViews>
    <sheetView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16" customWidth="1" min="3" max="3"/>
    <col width="16" customWidth="1" min="4" max="4"/>
    <col width="16" customWidth="1" min="5" max="5"/>
    <col width="10" customWidth="1" min="6" max="6"/>
  </cols>
  <sheetData>
    <row r="2">
      <c r="B2" s="5" t="inlineStr">
        <is>
          <t>月別集計（請求日ベース）</t>
        </is>
      </c>
    </row>
    <row r="3">
      <c r="B3" s="15" t="inlineStr">
        <is>
          <t>対象年</t>
        </is>
      </c>
      <c r="C3" s="16" t="n">
        <v>2026</v>
      </c>
    </row>
    <row r="5">
      <c r="B5" s="10" t="inlineStr">
        <is>
          <t>月</t>
        </is>
      </c>
      <c r="C5" s="10" t="inlineStr">
        <is>
          <t>請求額</t>
        </is>
      </c>
      <c r="D5" s="10" t="inlineStr">
        <is>
          <t>入金額</t>
        </is>
      </c>
      <c r="E5" s="10" t="inlineStr">
        <is>
          <t>未入金額</t>
        </is>
      </c>
      <c r="F5" s="10" t="inlineStr">
        <is>
          <t>件数</t>
        </is>
      </c>
    </row>
    <row r="6">
      <c r="B6" s="14" t="inlineStr">
        <is>
          <t>1月</t>
        </is>
      </c>
      <c r="C6" s="17">
        <f>SUMIFS(入金台帳!$F$7:$F$106,入金台帳!$C$7:$C$106,"&gt;="&amp;DATE($C$3,1,1),入金台帳!$C$7:$C$106,"&lt;"&amp;DATE($C$3,1+1,1))</f>
        <v/>
      </c>
      <c r="D6" s="17">
        <f>SUMIFS(入金台帳!$F$7:$F$106,入金台帳!$C$7:$C$106,"&gt;="&amp;DATE($C$3,1,1),入金台帳!$C$7:$C$106,"&lt;"&amp;DATE($C$3,1+1,1),入金台帳!$H$7:$H$106,"&gt;0")</f>
        <v/>
      </c>
      <c r="E6" s="17">
        <f>C6-D6</f>
        <v/>
      </c>
      <c r="F6" s="18">
        <f>COUNTIFS(入金台帳!$C$7:$C$106,"&gt;="&amp;DATE($C$3,1,1),入金台帳!$C$7:$C$106,"&lt;"&amp;DATE($C$3,1+1,1))</f>
        <v/>
      </c>
    </row>
    <row r="7">
      <c r="B7" s="14" t="inlineStr">
        <is>
          <t>2月</t>
        </is>
      </c>
      <c r="C7" s="17">
        <f>SUMIFS(入金台帳!$F$7:$F$106,入金台帳!$C$7:$C$106,"&gt;="&amp;DATE($C$3,2,1),入金台帳!$C$7:$C$106,"&lt;"&amp;DATE($C$3,2+1,1))</f>
        <v/>
      </c>
      <c r="D7" s="17">
        <f>SUMIFS(入金台帳!$F$7:$F$106,入金台帳!$C$7:$C$106,"&gt;="&amp;DATE($C$3,2,1),入金台帳!$C$7:$C$106,"&lt;"&amp;DATE($C$3,2+1,1),入金台帳!$H$7:$H$106,"&gt;0")</f>
        <v/>
      </c>
      <c r="E7" s="17">
        <f>C7-D7</f>
        <v/>
      </c>
      <c r="F7" s="18">
        <f>COUNTIFS(入金台帳!$C$7:$C$106,"&gt;="&amp;DATE($C$3,2,1),入金台帳!$C$7:$C$106,"&lt;"&amp;DATE($C$3,2+1,1))</f>
        <v/>
      </c>
    </row>
    <row r="8">
      <c r="B8" s="14" t="inlineStr">
        <is>
          <t>3月</t>
        </is>
      </c>
      <c r="C8" s="17">
        <f>SUMIFS(入金台帳!$F$7:$F$106,入金台帳!$C$7:$C$106,"&gt;="&amp;DATE($C$3,3,1),入金台帳!$C$7:$C$106,"&lt;"&amp;DATE($C$3,3+1,1))</f>
        <v/>
      </c>
      <c r="D8" s="17">
        <f>SUMIFS(入金台帳!$F$7:$F$106,入金台帳!$C$7:$C$106,"&gt;="&amp;DATE($C$3,3,1),入金台帳!$C$7:$C$106,"&lt;"&amp;DATE($C$3,3+1,1),入金台帳!$H$7:$H$106,"&gt;0")</f>
        <v/>
      </c>
      <c r="E8" s="17">
        <f>C8-D8</f>
        <v/>
      </c>
      <c r="F8" s="18">
        <f>COUNTIFS(入金台帳!$C$7:$C$106,"&gt;="&amp;DATE($C$3,3,1),入金台帳!$C$7:$C$106,"&lt;"&amp;DATE($C$3,3+1,1))</f>
        <v/>
      </c>
    </row>
    <row r="9">
      <c r="B9" s="14" t="inlineStr">
        <is>
          <t>4月</t>
        </is>
      </c>
      <c r="C9" s="17">
        <f>SUMIFS(入金台帳!$F$7:$F$106,入金台帳!$C$7:$C$106,"&gt;="&amp;DATE($C$3,4,1),入金台帳!$C$7:$C$106,"&lt;"&amp;DATE($C$3,4+1,1))</f>
        <v/>
      </c>
      <c r="D9" s="17">
        <f>SUMIFS(入金台帳!$F$7:$F$106,入金台帳!$C$7:$C$106,"&gt;="&amp;DATE($C$3,4,1),入金台帳!$C$7:$C$106,"&lt;"&amp;DATE($C$3,4+1,1),入金台帳!$H$7:$H$106,"&gt;0")</f>
        <v/>
      </c>
      <c r="E9" s="17">
        <f>C9-D9</f>
        <v/>
      </c>
      <c r="F9" s="18">
        <f>COUNTIFS(入金台帳!$C$7:$C$106,"&gt;="&amp;DATE($C$3,4,1),入金台帳!$C$7:$C$106,"&lt;"&amp;DATE($C$3,4+1,1))</f>
        <v/>
      </c>
    </row>
    <row r="10">
      <c r="B10" s="14" t="inlineStr">
        <is>
          <t>5月</t>
        </is>
      </c>
      <c r="C10" s="17">
        <f>SUMIFS(入金台帳!$F$7:$F$106,入金台帳!$C$7:$C$106,"&gt;="&amp;DATE($C$3,5,1),入金台帳!$C$7:$C$106,"&lt;"&amp;DATE($C$3,5+1,1))</f>
        <v/>
      </c>
      <c r="D10" s="17">
        <f>SUMIFS(入金台帳!$F$7:$F$106,入金台帳!$C$7:$C$106,"&gt;="&amp;DATE($C$3,5,1),入金台帳!$C$7:$C$106,"&lt;"&amp;DATE($C$3,5+1,1),入金台帳!$H$7:$H$106,"&gt;0")</f>
        <v/>
      </c>
      <c r="E10" s="17">
        <f>C10-D10</f>
        <v/>
      </c>
      <c r="F10" s="18">
        <f>COUNTIFS(入金台帳!$C$7:$C$106,"&gt;="&amp;DATE($C$3,5,1),入金台帳!$C$7:$C$106,"&lt;"&amp;DATE($C$3,5+1,1))</f>
        <v/>
      </c>
    </row>
    <row r="11">
      <c r="B11" s="14" t="inlineStr">
        <is>
          <t>6月</t>
        </is>
      </c>
      <c r="C11" s="17">
        <f>SUMIFS(入金台帳!$F$7:$F$106,入金台帳!$C$7:$C$106,"&gt;="&amp;DATE($C$3,6,1),入金台帳!$C$7:$C$106,"&lt;"&amp;DATE($C$3,6+1,1))</f>
        <v/>
      </c>
      <c r="D11" s="17">
        <f>SUMIFS(入金台帳!$F$7:$F$106,入金台帳!$C$7:$C$106,"&gt;="&amp;DATE($C$3,6,1),入金台帳!$C$7:$C$106,"&lt;"&amp;DATE($C$3,6+1,1),入金台帳!$H$7:$H$106,"&gt;0")</f>
        <v/>
      </c>
      <c r="E11" s="17">
        <f>C11-D11</f>
        <v/>
      </c>
      <c r="F11" s="18">
        <f>COUNTIFS(入金台帳!$C$7:$C$106,"&gt;="&amp;DATE($C$3,6,1),入金台帳!$C$7:$C$106,"&lt;"&amp;DATE($C$3,6+1,1))</f>
        <v/>
      </c>
    </row>
    <row r="12">
      <c r="B12" s="14" t="inlineStr">
        <is>
          <t>7月</t>
        </is>
      </c>
      <c r="C12" s="17">
        <f>SUMIFS(入金台帳!$F$7:$F$106,入金台帳!$C$7:$C$106,"&gt;="&amp;DATE($C$3,7,1),入金台帳!$C$7:$C$106,"&lt;"&amp;DATE($C$3,7+1,1))</f>
        <v/>
      </c>
      <c r="D12" s="17">
        <f>SUMIFS(入金台帳!$F$7:$F$106,入金台帳!$C$7:$C$106,"&gt;="&amp;DATE($C$3,7,1),入金台帳!$C$7:$C$106,"&lt;"&amp;DATE($C$3,7+1,1),入金台帳!$H$7:$H$106,"&gt;0")</f>
        <v/>
      </c>
      <c r="E12" s="17">
        <f>C12-D12</f>
        <v/>
      </c>
      <c r="F12" s="18">
        <f>COUNTIFS(入金台帳!$C$7:$C$106,"&gt;="&amp;DATE($C$3,7,1),入金台帳!$C$7:$C$106,"&lt;"&amp;DATE($C$3,7+1,1))</f>
        <v/>
      </c>
    </row>
    <row r="13">
      <c r="B13" s="14" t="inlineStr">
        <is>
          <t>8月</t>
        </is>
      </c>
      <c r="C13" s="17">
        <f>SUMIFS(入金台帳!$F$7:$F$106,入金台帳!$C$7:$C$106,"&gt;="&amp;DATE($C$3,8,1),入金台帳!$C$7:$C$106,"&lt;"&amp;DATE($C$3,8+1,1))</f>
        <v/>
      </c>
      <c r="D13" s="17">
        <f>SUMIFS(入金台帳!$F$7:$F$106,入金台帳!$C$7:$C$106,"&gt;="&amp;DATE($C$3,8,1),入金台帳!$C$7:$C$106,"&lt;"&amp;DATE($C$3,8+1,1),入金台帳!$H$7:$H$106,"&gt;0")</f>
        <v/>
      </c>
      <c r="E13" s="17">
        <f>C13-D13</f>
        <v/>
      </c>
      <c r="F13" s="18">
        <f>COUNTIFS(入金台帳!$C$7:$C$106,"&gt;="&amp;DATE($C$3,8,1),入金台帳!$C$7:$C$106,"&lt;"&amp;DATE($C$3,8+1,1))</f>
        <v/>
      </c>
    </row>
    <row r="14">
      <c r="B14" s="14" t="inlineStr">
        <is>
          <t>9月</t>
        </is>
      </c>
      <c r="C14" s="17">
        <f>SUMIFS(入金台帳!$F$7:$F$106,入金台帳!$C$7:$C$106,"&gt;="&amp;DATE($C$3,9,1),入金台帳!$C$7:$C$106,"&lt;"&amp;DATE($C$3,9+1,1))</f>
        <v/>
      </c>
      <c r="D14" s="17">
        <f>SUMIFS(入金台帳!$F$7:$F$106,入金台帳!$C$7:$C$106,"&gt;="&amp;DATE($C$3,9,1),入金台帳!$C$7:$C$106,"&lt;"&amp;DATE($C$3,9+1,1),入金台帳!$H$7:$H$106,"&gt;0")</f>
        <v/>
      </c>
      <c r="E14" s="17">
        <f>C14-D14</f>
        <v/>
      </c>
      <c r="F14" s="18">
        <f>COUNTIFS(入金台帳!$C$7:$C$106,"&gt;="&amp;DATE($C$3,9,1),入金台帳!$C$7:$C$106,"&lt;"&amp;DATE($C$3,9+1,1))</f>
        <v/>
      </c>
    </row>
    <row r="15">
      <c r="B15" s="14" t="inlineStr">
        <is>
          <t>10月</t>
        </is>
      </c>
      <c r="C15" s="17">
        <f>SUMIFS(入金台帳!$F$7:$F$106,入金台帳!$C$7:$C$106,"&gt;="&amp;DATE($C$3,10,1),入金台帳!$C$7:$C$106,"&lt;"&amp;DATE($C$3,10+1,1))</f>
        <v/>
      </c>
      <c r="D15" s="17">
        <f>SUMIFS(入金台帳!$F$7:$F$106,入金台帳!$C$7:$C$106,"&gt;="&amp;DATE($C$3,10,1),入金台帳!$C$7:$C$106,"&lt;"&amp;DATE($C$3,10+1,1),入金台帳!$H$7:$H$106,"&gt;0")</f>
        <v/>
      </c>
      <c r="E15" s="17">
        <f>C15-D15</f>
        <v/>
      </c>
      <c r="F15" s="18">
        <f>COUNTIFS(入金台帳!$C$7:$C$106,"&gt;="&amp;DATE($C$3,10,1),入金台帳!$C$7:$C$106,"&lt;"&amp;DATE($C$3,10+1,1))</f>
        <v/>
      </c>
    </row>
    <row r="16">
      <c r="B16" s="14" t="inlineStr">
        <is>
          <t>11月</t>
        </is>
      </c>
      <c r="C16" s="17">
        <f>SUMIFS(入金台帳!$F$7:$F$106,入金台帳!$C$7:$C$106,"&gt;="&amp;DATE($C$3,11,1),入金台帳!$C$7:$C$106,"&lt;"&amp;DATE($C$3,11+1,1))</f>
        <v/>
      </c>
      <c r="D16" s="17">
        <f>SUMIFS(入金台帳!$F$7:$F$106,入金台帳!$C$7:$C$106,"&gt;="&amp;DATE($C$3,11,1),入金台帳!$C$7:$C$106,"&lt;"&amp;DATE($C$3,11+1,1),入金台帳!$H$7:$H$106,"&gt;0")</f>
        <v/>
      </c>
      <c r="E16" s="17">
        <f>C16-D16</f>
        <v/>
      </c>
      <c r="F16" s="18">
        <f>COUNTIFS(入金台帳!$C$7:$C$106,"&gt;="&amp;DATE($C$3,11,1),入金台帳!$C$7:$C$106,"&lt;"&amp;DATE($C$3,11+1,1))</f>
        <v/>
      </c>
    </row>
    <row r="17">
      <c r="B17" s="14" t="inlineStr">
        <is>
          <t>12月</t>
        </is>
      </c>
      <c r="C17" s="17">
        <f>SUMIFS(入金台帳!$F$7:$F$106,入金台帳!$C$7:$C$106,"&gt;="&amp;DATE($C$3,12,1),入金台帳!$C$7:$C$106,"&lt;"&amp;DATE($C$3,12+1,1))</f>
        <v/>
      </c>
      <c r="D17" s="17">
        <f>SUMIFS(入金台帳!$F$7:$F$106,入金台帳!$C$7:$C$106,"&gt;="&amp;DATE($C$3,12,1),入金台帳!$C$7:$C$106,"&lt;"&amp;DATE($C$3,12+1,1),入金台帳!$H$7:$H$106,"&gt;0")</f>
        <v/>
      </c>
      <c r="E17" s="17">
        <f>C17-D17</f>
        <v/>
      </c>
      <c r="F17" s="18">
        <f>COUNTIFS(入金台帳!$C$7:$C$106,"&gt;="&amp;DATE($C$3,12,1),入金台帳!$C$7:$C$106,"&lt;"&amp;DATE($C$3,12+1,1))</f>
        <v/>
      </c>
    </row>
    <row r="18">
      <c r="B18" s="7" t="inlineStr">
        <is>
          <t>合計</t>
        </is>
      </c>
      <c r="C18" s="19">
        <f>SUM(C6:C17)</f>
        <v/>
      </c>
      <c r="D18" s="19">
        <f>SUM(D6:D17)</f>
        <v/>
      </c>
      <c r="E18" s="19">
        <f>SUM(E6:E17)</f>
        <v/>
      </c>
      <c r="F18" s="7">
        <f>SUM(F6:F17)</f>
        <v/>
      </c>
    </row>
    <row r="20">
      <c r="B20" s="6" t="inlineStr">
        <is>
          <t>※ 入金額は、その月に請求した案件のうち入金日が入っているものの合計です。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2026-10-14T07:18:30Z</dcterms:created>
  <dcterms:modified xmlns:dcterms="http://purl.org/dc/terms/" xmlns:xsi="http://www.w3.org/2001/XMLSchema-instance" xsi:type="dcterms:W3CDTF">2026-10-14T07:18:30Z</dcterms:modified>
</cp:coreProperties>
</file>